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activeTab="1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58" i="2" s="1"/>
  <c r="O32" i="2"/>
  <c r="O17" i="2"/>
  <c r="O12" i="2"/>
  <c r="O60" i="2" s="1"/>
  <c r="O62" i="2" s="1"/>
  <c r="O7" i="2"/>
  <c r="O29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<sst xmlns="http://schemas.openxmlformats.org/spreadsheetml/2006/main" count="184" uniqueCount="158">
  <si>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</si>
  <si>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</si>
  <si>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</si>
  <si>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</si>
  <si>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</si>
  <si>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</si>
  <si>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</si>
  <si>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</si>
  <si>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</si>
  <si>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</si>
  <si>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</si>
  <si>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</si>
  <si>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</si>
  <si>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</si>
  <si>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</si>
  <si>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</si>
  <si>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</si>
  <si>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</si>
  <si>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</si>
  <si>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</si>
  <si>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</si>
  <si>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</si>
  <si>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</si>
  <si>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</si>
  <si>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</si>
  <si>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</si>
  <si>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</si>
  <si>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</si>
  <si>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</si>
  <si>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</si>
  <si>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</si>
  <si>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</si>
  <si>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</si>
  <si>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</si>
  <si>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</si>
  <si>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</si>
  <si>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</si>
  <si>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</si>
  <si>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</si>
  <si>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</si>
  <si>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</si>
  <si>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</si>
  <si>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</si>
  <si>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</si>
  <si>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</si>
  <si>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</si>
  <si>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</si>
  <si>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</si>
  <si>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</si>
  <si>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</si>
  <si>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</si>
  <si>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</si>
  <si>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</si>
  <si>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</si>
  <si>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</si>
  <si>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</si>
  <si>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</si>
  <si>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</si>
  <si>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</si>
  <si>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</si>
  <si>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</si>
  <si>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</si>
  <si>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</si>
  <si>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</si>
  <si>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</si>
  <si>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</si>
  <si>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</si>
  <si>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</si>
  <si>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</si>
  <si>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</si>
  <si>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</si>
  <si>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</si>
  <si>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</si>
  <si>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</si>
  <si>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</si>
  <si>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</si>
  <si>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</si>
  <si>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</si>
  <si>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</si>
  <si>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</si>
  <si>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</si>
  <si>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</si>
  <si>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</si>
  <si>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</si>
  <si>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</si>
  <si>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</si>
  <si>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</si>
  <si>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</si>
  <si>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</si>
  <si>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</si>
  <si>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</si>
  <si>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</si>
  <si>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</si>
  <si>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</si>
  <si>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</si>
  <si>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</si>
  <si>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</si>
  <si>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</si>
  <si>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</si>
  <si>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</si>
  <si>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</si>
  <si>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</si>
  <si>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</si>
  <si>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</si>
  <si>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</si>
  <si>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</si>
  <si>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</si>
  <si>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</si>
  <si>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</si>
  <si>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</si>
  <si>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</si>
  <si>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</si>
  <si>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 xml:space="preserve">        Vicepresidente                                                             Contador General</t>
  </si>
  <si>
    <t>BALANCE GENERAL AL 31  DE DICIEMBRE 2016</t>
  </si>
  <si>
    <t>ESTADO DE RESULTADOS  DEL 01 DE ENERO AL 31 DE DICIEMBRE  2016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</si>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</sst>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opLeftCell="A51" workbookViewId="0">
      <selection activeCell="Q125" sqref="Q125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2" t="s">
        <v>113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"/>
      <c r="M6" s="3"/>
      <c r="N6" s="3"/>
      <c r="O6" s="7">
        <f>SUM(M7:M20)</f>
        <v>64377.7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18033.400000000001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5285.8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2285.8000000000002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3000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41058.5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4851.7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36535.9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1958.1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-2287.1999999999998</v>
      </c>
      <c r="M19" s="6"/>
      <c r="N19" s="6"/>
      <c r="O19" s="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7">
        <f>SUM(M21:M34)</f>
        <v>2436.5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300.39999999999998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21.9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947.7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1205.0999999999999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23.5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74.400000000000006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2.2000000000000002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1105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-38.6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7">
        <f>SUM(M35:M51)</f>
        <v>377.89999999999975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281.49999999999977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967.6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183.7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299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-1218.4000000000001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96.4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96.4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11">
        <f>SUM(O6+O20+O34)</f>
        <v>67192.099999999991</v>
      </c>
    </row>
    <row r="52" spans="1:16" ht="15" hidden="1" customHeight="1" x14ac:dyDescent="0.25">
      <c r="A52" s="20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7">
        <f>SUM(M60:M62)</f>
        <v>9089.3000000000011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390.6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8698.7000000000007</v>
      </c>
      <c r="N61" s="9"/>
      <c r="O61" s="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6"/>
      <c r="N62" s="6"/>
      <c r="O62" s="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7">
        <f>SUM(M64:M79)</f>
        <v>50673.80000000001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48616.100000000006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145.19999999999999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4973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30333.200000000001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12478.9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685.8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395.8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395.8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160.5</v>
      </c>
      <c r="N74" s="3"/>
      <c r="O74" s="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1501.4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3"/>
      <c r="M79" s="3"/>
      <c r="N79" s="3"/>
      <c r="O79" s="7">
        <f>SUM(M80:M97)</f>
        <v>1111.9999999999998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838.79999999999984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3.3</v>
      </c>
      <c r="M82" s="6"/>
      <c r="N82" s="6"/>
      <c r="O82" s="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0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121.6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351.4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29.4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33.4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299.7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71.7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48.8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4.2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11.7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0.1</v>
      </c>
      <c r="M93" s="6"/>
      <c r="N93" s="6"/>
      <c r="O93" s="6"/>
    </row>
    <row r="94" spans="1:15" ht="15" customHeight="1" x14ac:dyDescent="0.25">
      <c r="A94" s="4"/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9">
        <v>2</v>
      </c>
      <c r="L94" s="8">
        <v>6.9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51.4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150.1</v>
      </c>
      <c r="N96" s="9"/>
      <c r="O96" s="10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"/>
      <c r="M100" s="3"/>
      <c r="N100" s="3"/>
      <c r="O100" s="11">
        <f>SUM(O63+O79+O97)</f>
        <v>51785.80000000001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"/>
      <c r="M101" s="3"/>
      <c r="N101" s="3"/>
      <c r="O101" s="3">
        <f>SUM(M102:M116)</f>
        <v>15406.3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-37.200000000000003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608.20000000000005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798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199.9</v>
      </c>
      <c r="M115" s="6"/>
      <c r="N115" s="6"/>
      <c r="O115" s="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3"/>
      <c r="M116" s="3"/>
      <c r="N116" s="3"/>
      <c r="O116" s="12">
        <f>SUM(O101)</f>
        <v>15406.3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3"/>
      <c r="M121" s="3"/>
      <c r="N121" s="3"/>
      <c r="O121" s="11">
        <f>SUM(O63+O79+O97+O101+O117)</f>
        <v>67192.100000000006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3"/>
      <c r="M122" s="3"/>
      <c r="N122" s="3"/>
      <c r="O122" s="7">
        <f>SUM(M123:M125)</f>
        <v>9089.3000000000011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390.6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8698.7000000000007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764E3-7CF1-4D3F-97B6-1FB2ED04053A}">
  <dimension ref="A1:S77"/>
  <sheetViews>
    <sheetView showGridLines="0" tabSelected="1" workbookViewId="0">
      <selection activeCell="T29" sqref="T29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2" t="s">
        <v>115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15" customHeight="1" x14ac:dyDescent="0.25">
      <c r="A7" s="22" t="s">
        <v>116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24"/>
      <c r="N7" s="24"/>
      <c r="O7" s="28">
        <f>SUM(N8:N11)</f>
        <v>14845.7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14218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381.6</v>
      </c>
    </row>
    <row r="10" spans="1:19" ht="15" hidden="1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0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246.1</v>
      </c>
    </row>
    <row r="12" spans="1:19" ht="15" customHeight="1" x14ac:dyDescent="0.25">
      <c r="A12" s="22" t="s">
        <v>121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24"/>
      <c r="N12" s="24"/>
      <c r="O12" s="28">
        <f>SUM(N13:N16)</f>
        <v>199.1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199.1</v>
      </c>
    </row>
    <row r="17" spans="1:16" ht="15" customHeight="1" x14ac:dyDescent="0.25">
      <c r="A17" s="22" t="s">
        <v>125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"/>
      <c r="M17" s="24"/>
      <c r="N17" s="24"/>
      <c r="O17" s="28">
        <f>SUM(N18:N29)</f>
        <v>1194.8999999999999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1076.3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1.3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117.3</v>
      </c>
    </row>
    <row r="29" spans="1:16" ht="20.25" customHeight="1" thickBot="1" x14ac:dyDescent="0.3">
      <c r="A29" s="22" t="s">
        <v>133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"/>
      <c r="M29" s="24"/>
      <c r="N29" s="24"/>
      <c r="O29" s="33">
        <f>SUM(O7+O12+O17)</f>
        <v>16239.7</v>
      </c>
    </row>
    <row r="30" spans="1:16" ht="15.75" thickTop="1" x14ac:dyDescent="0.25"/>
    <row r="31" spans="1:16" ht="15" customHeight="1" x14ac:dyDescent="0.25">
      <c r="A31" s="22" t="s">
        <v>134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6" ht="15" customHeight="1" x14ac:dyDescent="0.25">
      <c r="A32" s="22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24"/>
      <c r="N32" s="24"/>
      <c r="O32" s="28">
        <f>SUM(N33:N36)</f>
        <v>5919.3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2987.3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2749.3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182.7</v>
      </c>
    </row>
    <row r="36" spans="1:16" ht="15" customHeight="1" x14ac:dyDescent="0.25">
      <c r="A36" s="22" t="s">
        <v>139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24"/>
      <c r="N36" s="24"/>
      <c r="O36" s="28">
        <f>SUM(N37:N43)</f>
        <v>3465.2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3465.2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2" t="s">
        <v>143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24"/>
      <c r="N43" s="24"/>
      <c r="O43" s="28">
        <f>SUM(N44:N47)</f>
        <v>5667.7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2990.4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2241.1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436.2</v>
      </c>
    </row>
    <row r="47" spans="1:16" ht="15" customHeight="1" x14ac:dyDescent="0.25">
      <c r="A47" s="22" t="s">
        <v>147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24"/>
      <c r="N47" s="24"/>
      <c r="O47" s="28">
        <f>SUM(N48:N55)</f>
        <v>85.7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12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71.3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2.4</v>
      </c>
    </row>
    <row r="55" spans="1:16" ht="15" customHeight="1" x14ac:dyDescent="0.25">
      <c r="A55" s="22" t="s">
        <v>153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24"/>
      <c r="N55" s="24"/>
      <c r="O55" s="28">
        <f>SUM(N56:N58)</f>
        <v>383.4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351.4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32</v>
      </c>
    </row>
    <row r="58" spans="1:16" ht="15" customHeight="1" x14ac:dyDescent="0.25">
      <c r="A58" s="22" t="s">
        <v>155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24"/>
      <c r="N58" s="24"/>
      <c r="O58" s="35">
        <f>SUM(O32+O36+O43+O47+O55)</f>
        <v>15521.300000000001</v>
      </c>
    </row>
    <row r="60" spans="1:16" ht="18" customHeight="1" thickBot="1" x14ac:dyDescent="0.3">
      <c r="A60" s="22" t="s">
        <v>156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24"/>
      <c r="N60" s="24"/>
      <c r="O60" s="33">
        <f>SUM(O7+O12+O17-O32-O36-O43-O47-O55)</f>
        <v>718.4000000000018</v>
      </c>
    </row>
    <row r="61" spans="1:16" ht="15.75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110.2</v>
      </c>
    </row>
    <row r="62" spans="1:16" s="16" customFormat="1" ht="15.75" thickBot="1" x14ac:dyDescent="0.3">
      <c r="A62" s="22" t="s">
        <v>157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17"/>
      <c r="N62" s="17"/>
      <c r="O62" s="37">
        <f>+O60-O61</f>
        <v>608.20000000000175</v>
      </c>
    </row>
    <row r="63" spans="1:16" s="16" customFormat="1" ht="15.75" thickTop="1" x14ac:dyDescent="0.25">
      <c r="M63" s="17"/>
      <c r="N63" s="17"/>
      <c r="O63" s="17"/>
    </row>
    <row r="64" spans="1:16" s="16" customFormat="1" ht="25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112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2017-01-12T22:25:29Z</cp:lastPrinted>
  <dcterms:created xsi:type="dcterms:W3CDTF">2011-03-04T20:56:38Z</dcterms:created>
  <dcterms:modified xsi:type="dcterms:W3CDTF">2017-11-28T17:09:23Z</dcterms:modified>
</cp:coreProperties>
</file>